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85" yWindow="840" windowWidth="9105" windowHeight="4680"/>
  </bookViews>
  <sheets>
    <sheet name="Plan1" sheetId="1" r:id="rId1"/>
    <sheet name="Plan2" sheetId="2" r:id="rId2"/>
    <sheet name="Plan3" sheetId="3" r:id="rId3"/>
    <sheet name="Plan4" sheetId="4" r:id="rId4"/>
    <sheet name="Plan5" sheetId="5" r:id="rId5"/>
    <sheet name="Plan6" sheetId="6" r:id="rId6"/>
    <sheet name="Plan7" sheetId="7" r:id="rId7"/>
    <sheet name="Plan8" sheetId="8" r:id="rId8"/>
    <sheet name="Plan9" sheetId="9" r:id="rId9"/>
    <sheet name="Plan10" sheetId="10" r:id="rId10"/>
    <sheet name="Plan11" sheetId="11" r:id="rId11"/>
    <sheet name="Plan12" sheetId="12" r:id="rId12"/>
    <sheet name="Plan13" sheetId="13" r:id="rId13"/>
    <sheet name="Plan14" sheetId="14" r:id="rId14"/>
    <sheet name="Plan15" sheetId="15" r:id="rId15"/>
    <sheet name="Plan16" sheetId="16" r:id="rId16"/>
  </sheets>
  <calcPr calcId="152511"/>
</workbook>
</file>

<file path=xl/calcChain.xml><?xml version="1.0" encoding="utf-8"?>
<calcChain xmlns="http://schemas.openxmlformats.org/spreadsheetml/2006/main">
  <c r="B29" i="1"/>
  <c r="B30"/>
  <c r="B28"/>
  <c r="B27"/>
  <c r="B13"/>
  <c r="B14"/>
  <c r="B15"/>
  <c r="B16"/>
  <c r="B17"/>
  <c r="B18"/>
  <c r="B19"/>
  <c r="B20"/>
  <c r="B21"/>
  <c r="B22"/>
  <c r="B23"/>
  <c r="B24"/>
  <c r="B25"/>
  <c r="B26"/>
</calcChain>
</file>

<file path=xl/sharedStrings.xml><?xml version="1.0" encoding="utf-8"?>
<sst xmlns="http://schemas.openxmlformats.org/spreadsheetml/2006/main" count="4" uniqueCount="4">
  <si>
    <t>OUTORGAS EXPEDIDAS POR ANO</t>
  </si>
  <si>
    <t>Ano</t>
  </si>
  <si>
    <t>Qtde outorgas</t>
  </si>
  <si>
    <t xml:space="preserve">   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</si>
</sst>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3: SOMATÓRIA DE OUTORGAS+DESPACHOS
 EXPEDIDAS POR ANO</a:t>
            </a:r>
          </a:p>
        </c:rich>
      </c:tx>
      <c:layout>
        <c:manualLayout>
          <c:xMode val="edge"/>
          <c:yMode val="edge"/>
          <c:x val="0.35017705156797596"/>
          <c:y val="3.6826565867712206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view3D>
      <c:hPercent val="64"/>
      <c:depthPercent val="2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1493415528564643"/>
          <c:y val="3.9672962448321421E-2"/>
          <c:w val="0.71888751904780113"/>
          <c:h val="0.8420471718889333"/>
        </c:manualLayout>
      </c:layout>
      <c:bar3DChart>
        <c:barDir val="col"/>
        <c:grouping val="clustered"/>
        <c:ser>
          <c:idx val="0"/>
          <c:order val="0"/>
          <c:tx>
            <c:strRef>
              <c:f>Plan1!$B$3</c:f>
              <c:strCache>
                <c:ptCount val="1"/>
                <c:pt idx="0">
                  <c:v>Qtde outorgas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2630294984454799E-3"/>
                  <c:y val="-1.2165108047821119E-2"/>
                </c:manualLayout>
              </c:layout>
              <c:showVal val="1"/>
            </c:dLbl>
            <c:dLbl>
              <c:idx val="1"/>
              <c:layout>
                <c:manualLayout>
                  <c:x val="4.2888422216474107E-3"/>
                  <c:y val="-6.3096268462421463E-3"/>
                </c:manualLayout>
              </c:layout>
              <c:showVal val="1"/>
            </c:dLbl>
            <c:dLbl>
              <c:idx val="2"/>
              <c:layout>
                <c:manualLayout>
                  <c:x val="-4.7151211702233528E-3"/>
                  <c:y val="-1.4342108040784509E-2"/>
                </c:manualLayout>
              </c:layout>
              <c:showVal val="1"/>
            </c:dLbl>
            <c:dLbl>
              <c:idx val="3"/>
              <c:layout>
                <c:manualLayout>
                  <c:x val="-5.6420853985752464E-3"/>
                  <c:y val="-2.3827376805781401E-2"/>
                </c:manualLayout>
              </c:layout>
              <c:showVal val="1"/>
            </c:dLbl>
            <c:dLbl>
              <c:idx val="4"/>
              <c:layout>
                <c:manualLayout>
                  <c:x val="-5.8613494474263634E-3"/>
                  <c:y val="-1.6264240428391582E-2"/>
                </c:manualLayout>
              </c:layout>
              <c:showVal val="1"/>
            </c:dLbl>
            <c:dLbl>
              <c:idx val="5"/>
              <c:layout>
                <c:manualLayout>
                  <c:x val="1.9965393815556958E-3"/>
                  <c:y val="-2.0131726161575776E-2"/>
                </c:manualLayout>
              </c:layout>
              <c:showVal val="1"/>
            </c:dLbl>
            <c:dLbl>
              <c:idx val="6"/>
              <c:layout>
                <c:manualLayout>
                  <c:x val="3.3758732701288935E-4"/>
                  <c:y val="-1.3111115802213693E-2"/>
                </c:manualLayout>
              </c:layout>
              <c:showVal val="1"/>
            </c:dLbl>
            <c:dLbl>
              <c:idx val="7"/>
              <c:layout>
                <c:manualLayout>
                  <c:x val="-7.9099468776625565E-3"/>
                  <c:y val="-1.7997368291430064E-2"/>
                </c:manualLayout>
              </c:layout>
              <c:showVal val="1"/>
            </c:dLbl>
            <c:dLbl>
              <c:idx val="8"/>
              <c:layout>
                <c:manualLayout>
                  <c:x val="-1.1765092982249535E-2"/>
                  <c:y val="-9.2129502578933726E-3"/>
                </c:manualLayout>
              </c:layout>
              <c:showVal val="1"/>
            </c:dLbl>
            <c:dLbl>
              <c:idx val="9"/>
              <c:layout>
                <c:manualLayout>
                  <c:x val="-1.415610972014042E-2"/>
                  <c:y val="-1.6292668510270447E-3"/>
                </c:manualLayout>
              </c:layout>
              <c:showVal val="1"/>
            </c:dLbl>
            <c:dLbl>
              <c:idx val="10"/>
              <c:layout>
                <c:manualLayout>
                  <c:x val="-1.0690608991246795E-2"/>
                  <c:y val="-1.4260764321349928E-2"/>
                </c:manualLayout>
              </c:layout>
              <c:showVal val="1"/>
            </c:dLbl>
            <c:dLbl>
              <c:idx val="11"/>
              <c:layout>
                <c:manualLayout>
                  <c:x val="-4.296849528960923E-3"/>
                  <c:y val="-1.1005748946261053E-2"/>
                </c:manualLayout>
              </c:layout>
              <c:showVal val="1"/>
            </c:dLbl>
            <c:dLbl>
              <c:idx val="12"/>
              <c:layout>
                <c:manualLayout>
                  <c:x val="7.9533505429524327E-3"/>
                  <c:y val="-2.4928753878955545E-2"/>
                </c:manualLayout>
              </c:layout>
              <c:showVal val="1"/>
            </c:dLbl>
            <c:dLbl>
              <c:idx val="13"/>
              <c:layout>
                <c:manualLayout>
                  <c:x val="4.0982044383653937E-3"/>
                  <c:y val="-2.5803409962494642E-2"/>
                </c:manualLayout>
              </c:layout>
              <c:showVal val="1"/>
            </c:dLbl>
            <c:dLbl>
              <c:idx val="14"/>
              <c:layout>
                <c:manualLayout>
                  <c:x val="9.7512301712643378E-4"/>
                  <c:y val="-1.007874015748028E-2"/>
                </c:manualLayout>
              </c:layout>
              <c:showVal val="1"/>
            </c:dLbl>
            <c:dLbl>
              <c:idx val="15"/>
              <c:layout>
                <c:manualLayout>
                  <c:x val="5.1726884293681339E-3"/>
                  <c:y val="-1.8986299634797647E-2"/>
                </c:manualLayout>
              </c:layout>
              <c:showVal val="1"/>
            </c:dLbl>
            <c:dLbl>
              <c:idx val="16"/>
              <c:layout>
                <c:manualLayout>
                  <c:x val="7.1740597915657123E-3"/>
                  <c:y val="-2.5657047560743895E-2"/>
                </c:manualLayout>
              </c:layout>
              <c:showVal val="1"/>
            </c:dLbl>
            <c:dLbl>
              <c:idx val="17"/>
              <c:layout>
                <c:manualLayout>
                  <c:x val="8.4433664704151035E-3"/>
                  <c:y val="-2.1831500284984439E-2"/>
                </c:manualLayout>
              </c:layout>
              <c:showVal val="1"/>
            </c:dLbl>
            <c:dLbl>
              <c:idx val="18"/>
              <c:layout>
                <c:manualLayout>
                  <c:x val="5.3202850491761424E-3"/>
                  <c:y val="-3.876788189680036E-2"/>
                </c:manualLayout>
              </c:layout>
              <c:showVal val="1"/>
            </c:dLbl>
            <c:dLbl>
              <c:idx val="19"/>
              <c:layout>
                <c:manualLayout>
                  <c:x val="1.317817387815823E-2"/>
                  <c:y val="-2.1570018224933655E-2"/>
                </c:manualLayout>
              </c:layout>
              <c:showVal val="1"/>
            </c:dLbl>
            <c:dLbl>
              <c:idx val="20"/>
              <c:layout>
                <c:manualLayout>
                  <c:x val="2.0023809400905317E-3"/>
                  <c:y val="-2.2389788407816306E-2"/>
                </c:manualLayout>
              </c:layout>
              <c:showVal val="1"/>
            </c:dLbl>
            <c:dLbl>
              <c:idx val="21"/>
              <c:layout>
                <c:manualLayout>
                  <c:x val="-1.1207004811484291E-3"/>
                  <c:y val="-2.788865198820659E-2"/>
                </c:manualLayout>
              </c:layout>
              <c:showVal val="1"/>
            </c:dLbl>
            <c:dLbl>
              <c:idx val="22"/>
              <c:layout>
                <c:manualLayout>
                  <c:x val="8.17695321068246E-3"/>
                  <c:y val="-1.4036998726365641E-2"/>
                </c:manualLayout>
              </c:layout>
              <c:showVal val="1"/>
            </c:dLbl>
            <c:dLbl>
              <c:idx val="23"/>
              <c:layout>
                <c:manualLayout>
                  <c:x val="3.6141069265946961E-3"/>
                  <c:y val="-2.9582515322313936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cat>
            <c:numRef>
              <c:f>Plan1!$A$4:$A$29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Plan1!$B$4:$B$29</c:f>
              <c:numCache>
                <c:formatCode>General</c:formatCode>
                <c:ptCount val="26"/>
                <c:pt idx="0">
                  <c:v>104</c:v>
                </c:pt>
                <c:pt idx="1">
                  <c:v>93</c:v>
                </c:pt>
                <c:pt idx="2">
                  <c:v>215</c:v>
                </c:pt>
                <c:pt idx="3">
                  <c:v>823</c:v>
                </c:pt>
                <c:pt idx="4">
                  <c:v>1252</c:v>
                </c:pt>
                <c:pt idx="5">
                  <c:v>1254</c:v>
                </c:pt>
                <c:pt idx="6">
                  <c:v>1763</c:v>
                </c:pt>
                <c:pt idx="7">
                  <c:v>2187</c:v>
                </c:pt>
                <c:pt idx="8">
                  <c:v>2893</c:v>
                </c:pt>
                <c:pt idx="9">
                  <c:v>3949</c:v>
                </c:pt>
                <c:pt idx="10">
                  <c:v>4255</c:v>
                </c:pt>
                <c:pt idx="11">
                  <c:v>4158</c:v>
                </c:pt>
                <c:pt idx="12">
                  <c:v>4395</c:v>
                </c:pt>
                <c:pt idx="13">
                  <c:v>3931</c:v>
                </c:pt>
                <c:pt idx="14">
                  <c:v>4849</c:v>
                </c:pt>
                <c:pt idx="15">
                  <c:v>5273</c:v>
                </c:pt>
                <c:pt idx="16">
                  <c:v>4873</c:v>
                </c:pt>
                <c:pt idx="17">
                  <c:v>4766</c:v>
                </c:pt>
                <c:pt idx="18">
                  <c:v>4842</c:v>
                </c:pt>
                <c:pt idx="19">
                  <c:v>6284</c:v>
                </c:pt>
                <c:pt idx="20">
                  <c:v>7492</c:v>
                </c:pt>
                <c:pt idx="21">
                  <c:v>8204</c:v>
                </c:pt>
                <c:pt idx="22">
                  <c:v>10090</c:v>
                </c:pt>
                <c:pt idx="23">
                  <c:v>12245</c:v>
                </c:pt>
                <c:pt idx="24">
                  <c:v>11489</c:v>
                </c:pt>
                <c:pt idx="25">
                  <c:v>7818</c:v>
                </c:pt>
              </c:numCache>
            </c:numRef>
          </c:val>
        </c:ser>
        <c:gapWidth val="200"/>
        <c:gapDepth val="0"/>
        <c:shape val="box"/>
        <c:axId val="86050304"/>
        <c:axId val="86052224"/>
        <c:axId val="0"/>
      </c:bar3DChart>
      <c:catAx>
        <c:axId val="86050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Anos</a:t>
                </a:r>
              </a:p>
            </c:rich>
          </c:tx>
          <c:layout>
            <c:manualLayout>
              <c:xMode val="edge"/>
              <c:yMode val="edge"/>
              <c:x val="0.44689150850363352"/>
              <c:y val="0.82742164794737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6052224"/>
        <c:crosses val="autoZero"/>
        <c:lblAlgn val="ctr"/>
        <c:lblOffset val="100"/>
        <c:tickLblSkip val="1"/>
        <c:tickMarkSkip val="1"/>
      </c:catAx>
      <c:valAx>
        <c:axId val="86052224"/>
        <c:scaling>
          <c:orientation val="minMax"/>
          <c:max val="14000"/>
          <c:min val="0"/>
        </c:scaling>
        <c:axPos val="l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Qtde de outorgas</a:t>
                </a:r>
              </a:p>
            </c:rich>
          </c:tx>
          <c:layout>
            <c:manualLayout>
              <c:xMode val="edge"/>
              <c:yMode val="edge"/>
              <c:x val="5.1728794016354891E-2"/>
              <c:y val="0.427754082321553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8605030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&amp;C&amp;"Arial,Negrito"&amp;12SECRETARIA DE SANEAMENTO E RECURSOS HÍDRICOS 
DEPARTAMENTO DE ÁGUAS E ENERGIA ELÉTRICA
DIRETORIA DE PROCEDIMENTOS  DE OUTORGAS E FISCALIZAÇÃO</c:oddHeader>
      <c:oddFooter>&amp;L&amp;D&amp;C&amp;"Arial,Negrito"Obs&amp;"Arial,Normal": a partir de fevereiro de 2011, foram computados os despachos, publicados no Diário Oficial do Estado&amp;RLev.até  
31/08/2017</c:oddFooter>
    </c:headerFooter>
    <c:pageMargins b="1.1417322834645667" l="0.78740157480314954" r="0.66929133858267742" t="1.5354330708661419" header="0.51181102362204722" footer="0.5118110236220472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3</xdr:row>
      <xdr:rowOff>0</xdr:rowOff>
    </xdr:from>
    <xdr:to>
      <xdr:col>15</xdr:col>
      <xdr:colOff>752475</xdr:colOff>
      <xdr:row>45</xdr:row>
      <xdr:rowOff>123825</xdr:rowOff>
    </xdr:to>
    <xdr:graphicFrame macro="">
      <xdr:nvGraphicFramePr>
        <xdr:cNvPr id="1073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0.49405</cdr:x>
      <cdr:y>0.45045</cdr:y>
    </cdr:from>
    <cdr:to>
      <cdr:x>0.51141</cdr:x>
      <cdr:y>0.50984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4674" y="3119247"/>
          <a:ext cx="171585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0.37381</cdr:x>
      <cdr:y>0.45045</cdr:y>
    </cdr:from>
    <cdr:to>
      <cdr:x>0.63165</cdr:x>
      <cdr:y>0.50984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5887" y="3119247"/>
          <a:ext cx="2549159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</a:t>
          </a:r>
        </a:p>
      </cdr:txBody>
    </cdr:sp>
  </cdr:relSizeAnchor>
  <cdr:relSizeAnchor xmlns:cdr="http://schemas.openxmlformats.org/drawingml/2006/chartDrawing">
    <cdr:from>
      <cdr:x>0.49004</cdr:x>
      <cdr:y>0.45045</cdr:y>
    </cdr:from>
    <cdr:to>
      <cdr:x>0.51542</cdr:x>
      <cdr:y>0.50984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45047" y="3119247"/>
          <a:ext cx="250838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  <cdr:relSizeAnchor xmlns:cdr="http://schemas.openxmlformats.org/drawingml/2006/chartDrawing">
    <cdr:from>
      <cdr:x>0.47001</cdr:x>
      <cdr:y>0.45316</cdr:y>
    </cdr:from>
    <cdr:to>
      <cdr:x>0.53545</cdr:x>
      <cdr:y>0.51255</cdr:y>
    </cdr:to>
    <cdr:sp macro="" textlink="">
      <cdr:nvSpPr>
        <cdr:cNvPr id="20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6916" y="3138013"/>
          <a:ext cx="647100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</a:t>
          </a:r>
        </a:p>
      </cdr:txBody>
    </cdr:sp>
  </cdr:relSizeAnchor>
  <cdr:relSizeAnchor xmlns:cdr="http://schemas.openxmlformats.org/drawingml/2006/chartDrawing">
    <cdr:from>
      <cdr:x>0.49405</cdr:x>
      <cdr:y>0.45316</cdr:y>
    </cdr:from>
    <cdr:to>
      <cdr:x>0.51141</cdr:x>
      <cdr:y>0.51255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4674" y="3138013"/>
          <a:ext cx="171585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0.49405</cdr:x>
      <cdr:y>0.45316</cdr:y>
    </cdr:from>
    <cdr:to>
      <cdr:x>0.51141</cdr:x>
      <cdr:y>0.51255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84674" y="3138013"/>
          <a:ext cx="171585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0.48604</cdr:x>
      <cdr:y>0.45316</cdr:y>
    </cdr:from>
    <cdr:to>
      <cdr:x>0.51942</cdr:x>
      <cdr:y>0.51255</cdr:y>
    </cdr:to>
    <cdr:sp macro="" textlink="">
      <cdr:nvSpPr>
        <cdr:cNvPr id="20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5422" y="3138013"/>
          <a:ext cx="330090" cy="4112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45720" tIns="41148" rIns="45720" bIns="4114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t-BR" sz="2225" b="0" i="0" u="none" strike="noStrike" baseline="0">
              <a:solidFill>
                <a:srgbClr val="000000"/>
              </a:solidFill>
              <a:latin typeface="Arial"/>
              <a:cs typeface="Arial"/>
            </a:rPr>
            <a:t>   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Q30" sqref="Q30"/>
    </sheetView>
  </sheetViews>
  <sheetFormatPr defaultColWidth="11.42578125" defaultRowHeight="12.75"/>
  <sheetData>
    <row r="1" spans="1:2">
      <c r="A1" t="s">
        <v>0</v>
      </c>
    </row>
    <row r="3" spans="1:2">
      <c r="A3" t="s">
        <v>1</v>
      </c>
      <c r="B3" t="s">
        <v>2</v>
      </c>
    </row>
    <row r="4" spans="1:2">
      <c r="A4">
        <v>1992</v>
      </c>
      <c r="B4">
        <v>104</v>
      </c>
    </row>
    <row r="5" spans="1:2">
      <c r="A5">
        <v>1993</v>
      </c>
      <c r="B5">
        <v>93</v>
      </c>
    </row>
    <row r="6" spans="1:2">
      <c r="A6">
        <v>1994</v>
      </c>
      <c r="B6">
        <v>215</v>
      </c>
    </row>
    <row r="7" spans="1:2">
      <c r="A7">
        <v>1995</v>
      </c>
      <c r="B7">
        <v>823</v>
      </c>
    </row>
    <row r="8" spans="1:2">
      <c r="A8">
        <v>1996</v>
      </c>
      <c r="B8">
        <v>1252</v>
      </c>
    </row>
    <row r="9" spans="1:2">
      <c r="A9">
        <v>1997</v>
      </c>
      <c r="B9">
        <v>1254</v>
      </c>
    </row>
    <row r="10" spans="1:2">
      <c r="A10">
        <v>1998</v>
      </c>
      <c r="B10">
        <v>1763</v>
      </c>
    </row>
    <row r="11" spans="1:2">
      <c r="A11">
        <v>1999</v>
      </c>
      <c r="B11">
        <v>2187</v>
      </c>
    </row>
    <row r="12" spans="1:2">
      <c r="A12">
        <v>2000</v>
      </c>
      <c r="B12">
        <v>2893</v>
      </c>
    </row>
    <row r="13" spans="1:2">
      <c r="A13">
        <v>2001</v>
      </c>
      <c r="B13">
        <f>2492+345+391+154+185+382</f>
        <v>3949</v>
      </c>
    </row>
    <row r="14" spans="1:2">
      <c r="A14">
        <v>2002</v>
      </c>
      <c r="B14">
        <f>304+193+422+429+312+341+380+416+343+468+343+304</f>
        <v>4255</v>
      </c>
    </row>
    <row r="15" spans="1:2">
      <c r="A15">
        <v>2003</v>
      </c>
      <c r="B15">
        <f>324+387+208+289+507+275+399+412+346+314+397+300</f>
        <v>4158</v>
      </c>
    </row>
    <row r="16" spans="1:2">
      <c r="A16">
        <v>2004</v>
      </c>
      <c r="B16">
        <f>158+153+399+436+353+395+376+463+493+539+304+326</f>
        <v>4395</v>
      </c>
    </row>
    <row r="17" spans="1:4">
      <c r="A17">
        <v>2005</v>
      </c>
      <c r="B17">
        <f>330+275+280+274+277+442+381+297+447+306+283+339</f>
        <v>3931</v>
      </c>
    </row>
    <row r="18" spans="1:4">
      <c r="A18">
        <v>2006</v>
      </c>
      <c r="B18">
        <f>415+423+473+337+412+289+385+480+380+380+455+420</f>
        <v>4849</v>
      </c>
    </row>
    <row r="19" spans="1:4">
      <c r="A19">
        <v>2007</v>
      </c>
      <c r="B19">
        <f>430+569+452+343+387+372+449+590+413+550+374+344</f>
        <v>5273</v>
      </c>
    </row>
    <row r="20" spans="1:4">
      <c r="A20">
        <v>2008</v>
      </c>
      <c r="B20">
        <f>245+501+404+295+300+595+462+480+381+522+316+372</f>
        <v>4873</v>
      </c>
      <c r="D20" t="s">
        <v>3</v>
      </c>
    </row>
    <row r="21" spans="1:4">
      <c r="A21">
        <v>2009</v>
      </c>
      <c r="B21">
        <f>335+371+376+339+389+366+416+402+449+394+468+461</f>
        <v>4766</v>
      </c>
    </row>
    <row r="22" spans="1:4">
      <c r="A22">
        <v>2010</v>
      </c>
      <c r="B22">
        <f>377+327+461+369+394+428+419+448+401+451+424+343</f>
        <v>4842</v>
      </c>
    </row>
    <row r="23" spans="1:4">
      <c r="A23">
        <v>2011</v>
      </c>
      <c r="B23">
        <f>412+(363+35)+(361+152)+(516+209)+(491+181)+(448+94)+(429+134)+(130+415)+(134+374)+(155+340)+(358+129)+(285+139)</f>
        <v>6284</v>
      </c>
    </row>
    <row r="24" spans="1:4">
      <c r="A24">
        <v>2012</v>
      </c>
      <c r="B24">
        <f>(420+190)+(469+181)+(402+145)+(327+193)+(349+242)+(503+226)+(485+258)+(523+221)+(427+246)+(258+417)+(229+328)+(137+316)</f>
        <v>7492</v>
      </c>
    </row>
    <row r="25" spans="1:4">
      <c r="A25">
        <v>2013</v>
      </c>
      <c r="B25">
        <f>(512+218)+(196+439)+(647+241)+(252+524)+(453+217)+(398+202)+(639+100)+(469+309)+(375+238)+(382+318)+(408+193)+(330+144)</f>
        <v>8204</v>
      </c>
    </row>
    <row r="26" spans="1:4">
      <c r="A26">
        <v>2014</v>
      </c>
      <c r="B26">
        <f>(366+208)+(443+463)+(354+267)+(527+324)+(333+253)+(338+229)+(503+464)+(713+487)+(501+572)+(432+543)+(525+499)+(436+310)</f>
        <v>10090</v>
      </c>
    </row>
    <row r="27" spans="1:4">
      <c r="A27">
        <v>2015</v>
      </c>
      <c r="B27">
        <f>(488+429)+(606+320)+(791+476)+(621+323)+(721+328)+(610+261)+(824+320)+(721+343)+(683+370)+(622+365)+(798+372)+(588+265)</f>
        <v>12245</v>
      </c>
    </row>
    <row r="28" spans="1:4">
      <c r="A28">
        <v>2016</v>
      </c>
      <c r="B28">
        <f>+(608+349)+(485+449)+(568+489)+(559+502)+(507+342)+(638+458)+(621+382)+(559+351)+(478+354)+(505+425)+(512+451)+(472+425)</f>
        <v>11489</v>
      </c>
    </row>
    <row r="29" spans="1:4">
      <c r="A29">
        <v>2017</v>
      </c>
      <c r="B29">
        <f>(414+417)+(436+404)+(489+523)+(610+564)+(467+480)+(554+484)+(469+386)+(574+547)</f>
        <v>7818</v>
      </c>
    </row>
    <row r="30" spans="1:4">
      <c r="B30">
        <f>SUM(B4:B29)</f>
        <v>119497</v>
      </c>
    </row>
  </sheetData>
  <phoneticPr fontId="1" type="noConversion"/>
  <printOptions gridLines="1" gridLinesSet="0"/>
  <pageMargins left="0.78740157499999996" right="0.78740157499999996" top="0.984251969" bottom="0.984251969" header="0.49212598499999999" footer="0.49212598499999999"/>
  <pageSetup paperSize="9" scale="95" orientation="portrait" horizontalDpi="300" verticalDpi="300" r:id="rId1"/>
  <headerFooter alignWithMargins="0">
    <oddHeader>&amp;A</oddHeader>
    <oddFooter>&amp;RLevantamento até 30/11/2011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1" type="noConversion"/>
  <printOptions gridLines="1" gridLinesSet="0"/>
  <pageMargins left="0.78740157499999996" right="0.78740157499999996" top="0.984251969" bottom="0.984251969" header="0.49212598499999999" footer="0.49212598499999999"/>
  <headerFooter alignWithMargins="0">
    <oddHeader>&amp;A</oddHead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Plan1</vt:lpstr>
      <vt:lpstr>Plan2</vt:lpstr>
      <vt:lpstr>Plan3</vt:lpstr>
      <vt:lpstr>Plan4</vt:lpstr>
      <vt:lpstr>Plan5</vt:lpstr>
      <vt:lpstr>Plan6</vt:lpstr>
      <vt:lpstr>Plan7</vt:lpstr>
      <vt:lpstr>Plan8</vt:lpstr>
      <vt:lpstr>Plan9</vt:lpstr>
      <vt:lpstr>Plan10</vt:lpstr>
      <vt:lpstr>Plan11</vt:lpstr>
      <vt:lpstr>Plan12</vt:lpstr>
      <vt:lpstr>Plan13</vt:lpstr>
      <vt:lpstr>Plan14</vt:lpstr>
      <vt:lpstr>Plan15</vt:lpstr>
      <vt:lpstr>Plan16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CEI</dc:creator>
  <cp:lastModifiedBy>Luiz Fernando Carneseca</cp:lastModifiedBy>
  <cp:lastPrinted>2017-09-05T15:38:17Z</cp:lastPrinted>
  <dcterms:created xsi:type="dcterms:W3CDTF">2000-05-15T18:37:21Z</dcterms:created>
  <dcterms:modified xsi:type="dcterms:W3CDTF">2017-11-21T19:59:32Z</dcterms:modified>
</cp:coreProperties>
</file>